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0" documentId="8_{9B8025ED-F349-42FC-B34C-688BC347B0FE}" xr6:coauthVersionLast="47" xr6:coauthVersionMax="47" xr10:uidLastSave="{00000000-0000-0000-0000-000000000000}"/>
  <bookViews>
    <workbookView xWindow="-108" yWindow="-108" windowWidth="23256" windowHeight="12456" xr2:uid="{D55414D0-B56C-4D43-A9DC-4811C3E3611A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Hoja1!$1:$8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1" i="1"/>
  <c r="G150" i="1" s="1"/>
  <c r="F150" i="1"/>
  <c r="E150" i="1"/>
  <c r="D150" i="1"/>
  <c r="C150" i="1"/>
  <c r="B150" i="1"/>
  <c r="G149" i="1"/>
  <c r="G148" i="1"/>
  <c r="G147" i="1"/>
  <c r="G146" i="1" s="1"/>
  <c r="F146" i="1"/>
  <c r="E146" i="1"/>
  <c r="D146" i="1"/>
  <c r="C146" i="1"/>
  <c r="B146" i="1"/>
  <c r="G145" i="1"/>
  <c r="G144" i="1"/>
  <c r="G143" i="1"/>
  <c r="G142" i="1"/>
  <c r="G137" i="1" s="1"/>
  <c r="G141" i="1"/>
  <c r="G140" i="1"/>
  <c r="G139" i="1"/>
  <c r="G138" i="1"/>
  <c r="F137" i="1"/>
  <c r="E137" i="1"/>
  <c r="D137" i="1"/>
  <c r="D84" i="1" s="1"/>
  <c r="C137" i="1"/>
  <c r="B137" i="1"/>
  <c r="G136" i="1"/>
  <c r="G135" i="1"/>
  <c r="G134" i="1"/>
  <c r="G133" i="1" s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3" i="1" s="1"/>
  <c r="G125" i="1"/>
  <c r="G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G113" i="1" s="1"/>
  <c r="F113" i="1"/>
  <c r="E113" i="1"/>
  <c r="D113" i="1"/>
  <c r="C113" i="1"/>
  <c r="C84" i="1" s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D103" i="1"/>
  <c r="C103" i="1"/>
  <c r="B103" i="1"/>
  <c r="B84" i="1" s="1"/>
  <c r="G102" i="1"/>
  <c r="G101" i="1"/>
  <c r="G100" i="1"/>
  <c r="G99" i="1"/>
  <c r="G98" i="1"/>
  <c r="G97" i="1"/>
  <c r="G96" i="1"/>
  <c r="G95" i="1"/>
  <c r="G93" i="1" s="1"/>
  <c r="G94" i="1"/>
  <c r="F93" i="1"/>
  <c r="E93" i="1"/>
  <c r="D93" i="1"/>
  <c r="C93" i="1"/>
  <c r="B93" i="1"/>
  <c r="G92" i="1"/>
  <c r="G91" i="1"/>
  <c r="G90" i="1"/>
  <c r="G89" i="1"/>
  <c r="G88" i="1"/>
  <c r="G87" i="1"/>
  <c r="G85" i="1" s="1"/>
  <c r="G86" i="1"/>
  <c r="F85" i="1"/>
  <c r="F84" i="1" s="1"/>
  <c r="E85" i="1"/>
  <c r="E84" i="1" s="1"/>
  <c r="D85" i="1"/>
  <c r="C85" i="1"/>
  <c r="B85" i="1"/>
  <c r="G82" i="1"/>
  <c r="G81" i="1"/>
  <c r="G80" i="1"/>
  <c r="G79" i="1"/>
  <c r="G78" i="1"/>
  <c r="G77" i="1"/>
  <c r="G75" i="1" s="1"/>
  <c r="G76" i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8" i="1" s="1"/>
  <c r="G59" i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 s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G28" i="1" s="1"/>
  <c r="F28" i="1"/>
  <c r="F9" i="1" s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 s="1"/>
  <c r="F18" i="1"/>
  <c r="E18" i="1"/>
  <c r="D18" i="1"/>
  <c r="D9" i="1" s="1"/>
  <c r="C18" i="1"/>
  <c r="C9" i="1" s="1"/>
  <c r="C159" i="1" s="1"/>
  <c r="B18" i="1"/>
  <c r="G17" i="1"/>
  <c r="G16" i="1"/>
  <c r="G15" i="1"/>
  <c r="G14" i="1"/>
  <c r="G13" i="1"/>
  <c r="G12" i="1"/>
  <c r="G11" i="1"/>
  <c r="G10" i="1" s="1"/>
  <c r="F10" i="1"/>
  <c r="E10" i="1"/>
  <c r="E9" i="1" s="1"/>
  <c r="E159" i="1" s="1"/>
  <c r="D10" i="1"/>
  <c r="C10" i="1"/>
  <c r="B10" i="1"/>
  <c r="B9" i="1" s="1"/>
  <c r="B159" i="1" s="1"/>
  <c r="A5" i="1"/>
  <c r="A2" i="1"/>
  <c r="G84" i="1" l="1"/>
  <c r="G9" i="1"/>
  <c r="D159" i="1"/>
  <c r="F159" i="1"/>
  <c r="G159" i="1" l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<sst xmlns="http://schemas.openxmlformats.org/spreadsheetml/2006/main" count="161" uniqueCount="88">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</sst>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76A54-C483-40FC-8AA6-2F3C2B46C2CE}">
  <dimension ref="A1:XFC160"/>
  <sheetViews>
    <sheetView tabSelected="1" view="pageBreakPreview" zoomScale="60" zoomScaleNormal="100" workbookViewId="0">
      <selection sqref="A1:XFD1048576"/>
    </sheetView>
  </sheetViews>
  <sheetFormatPr baseColWidth="10" defaultColWidth="10.6640625" defaultRowHeight="0" zeroHeight="1" x14ac:dyDescent="0.3"/>
  <cols>
    <col min="1" max="1" width="102.88671875" customWidth="1"/>
    <col min="2" max="6" width="20.6640625" customWidth="1"/>
    <col min="7" max="7" width="17.5546875" customWidth="1"/>
    <col min="8" max="16383" width="0" hidden="1" customWidth="1"/>
    <col min="16384" max="16384" width="1.33203125" hidden="1" customWidth="1"/>
  </cols>
  <sheetData>
    <row r="1" spans="1:7" ht="56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3"/>
      <c r="C2" s="3"/>
      <c r="D2" s="3"/>
      <c r="E2" s="3"/>
      <c r="F2" s="3"/>
      <c r="G2" s="3"/>
    </row>
    <row r="3" spans="1:7" ht="14.4" x14ac:dyDescent="0.3">
      <c r="A3" s="4" t="s">
        <v>1</v>
      </c>
      <c r="B3" s="4"/>
      <c r="C3" s="4"/>
      <c r="D3" s="4"/>
      <c r="E3" s="4"/>
      <c r="F3" s="4"/>
      <c r="G3" s="4"/>
    </row>
    <row r="4" spans="1:7" ht="14.4" x14ac:dyDescent="0.3">
      <c r="A4" s="4" t="s">
        <v>2</v>
      </c>
      <c r="B4" s="4"/>
      <c r="C4" s="4"/>
      <c r="D4" s="4"/>
      <c r="E4" s="4"/>
      <c r="F4" s="4"/>
      <c r="G4" s="4"/>
    </row>
    <row r="5" spans="1:7" ht="14.4" x14ac:dyDescent="0.3">
      <c r="A5" s="4" t="str">
        <f>TRIMESTRE</f>
        <v>Del 1 de enero al 30 de septiembre de 2022 (b)</v>
      </c>
      <c r="B5" s="4"/>
      <c r="C5" s="4"/>
      <c r="D5" s="4"/>
      <c r="E5" s="4"/>
      <c r="F5" s="4"/>
      <c r="G5" s="4"/>
    </row>
    <row r="6" spans="1:7" ht="14.4" x14ac:dyDescent="0.3">
      <c r="A6" s="5" t="s">
        <v>3</v>
      </c>
      <c r="B6" s="5"/>
      <c r="C6" s="5"/>
      <c r="D6" s="5"/>
      <c r="E6" s="5"/>
      <c r="F6" s="5"/>
      <c r="G6" s="5"/>
    </row>
    <row r="7" spans="1:7" ht="15" customHeight="1" x14ac:dyDescent="0.3">
      <c r="A7" s="6" t="s">
        <v>4</v>
      </c>
      <c r="B7" s="6" t="s">
        <v>5</v>
      </c>
      <c r="C7" s="6"/>
      <c r="D7" s="6"/>
      <c r="E7" s="6"/>
      <c r="F7" s="6"/>
      <c r="G7" s="7" t="s">
        <v>6</v>
      </c>
    </row>
    <row r="8" spans="1:7" ht="28.8" x14ac:dyDescent="0.3">
      <c r="A8" s="6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6"/>
    </row>
    <row r="9" spans="1:7" ht="14.4" x14ac:dyDescent="0.3">
      <c r="A9" s="9" t="s">
        <v>12</v>
      </c>
      <c r="B9" s="10">
        <f>SUM(B10,B18,B28,B38,B48,B58,B62,B71,B75)</f>
        <v>156168050.70000005</v>
      </c>
      <c r="C9" s="10">
        <f t="shared" ref="C9:G9" si="0">SUM(C10,C18,C28,C38,C48,C58,C62,C71,C75)</f>
        <v>26920442.250000004</v>
      </c>
      <c r="D9" s="10">
        <f t="shared" si="0"/>
        <v>183088492.94999999</v>
      </c>
      <c r="E9" s="10">
        <f t="shared" si="0"/>
        <v>124852894.17</v>
      </c>
      <c r="F9" s="10">
        <f t="shared" si="0"/>
        <v>122654293.34</v>
      </c>
      <c r="G9" s="10">
        <f t="shared" si="0"/>
        <v>58235598.780000001</v>
      </c>
    </row>
    <row r="10" spans="1:7" ht="14.4" x14ac:dyDescent="0.3">
      <c r="A10" s="11" t="s">
        <v>13</v>
      </c>
      <c r="B10" s="12">
        <f>SUM(B11:B17)</f>
        <v>77322885.909999996</v>
      </c>
      <c r="C10" s="12">
        <f t="shared" ref="C10:F10" si="1">SUM(C11:C17)</f>
        <v>8106454.6000000015</v>
      </c>
      <c r="D10" s="12">
        <f t="shared" si="1"/>
        <v>85429340.510000005</v>
      </c>
      <c r="E10" s="12">
        <f t="shared" si="1"/>
        <v>57118135.350000009</v>
      </c>
      <c r="F10" s="12">
        <f t="shared" si="1"/>
        <v>57118135.350000009</v>
      </c>
      <c r="G10" s="12">
        <f>SUM(G11:G17)</f>
        <v>28311205.160000004</v>
      </c>
    </row>
    <row r="11" spans="1:7" ht="14.4" x14ac:dyDescent="0.3">
      <c r="A11" s="13" t="s">
        <v>14</v>
      </c>
      <c r="B11" s="12">
        <v>41212225.710000001</v>
      </c>
      <c r="C11" s="12">
        <v>892849.74000000209</v>
      </c>
      <c r="D11" s="12">
        <v>42105075.450000003</v>
      </c>
      <c r="E11" s="12">
        <v>29147477.57</v>
      </c>
      <c r="F11" s="12">
        <v>29147477.57</v>
      </c>
      <c r="G11" s="12">
        <f>D11-E11</f>
        <v>12957597.880000003</v>
      </c>
    </row>
    <row r="12" spans="1:7" ht="14.4" x14ac:dyDescent="0.3">
      <c r="A12" s="13" t="s">
        <v>15</v>
      </c>
      <c r="B12" s="12">
        <v>2233698.73</v>
      </c>
      <c r="C12" s="12">
        <v>584565.93999999994</v>
      </c>
      <c r="D12" s="12">
        <v>2818264.67</v>
      </c>
      <c r="E12" s="12">
        <v>2224344.44</v>
      </c>
      <c r="F12" s="12">
        <v>2224344.44</v>
      </c>
      <c r="G12" s="12">
        <f>D12-E12</f>
        <v>593920.23</v>
      </c>
    </row>
    <row r="13" spans="1:7" ht="14.4" x14ac:dyDescent="0.3">
      <c r="A13" s="13" t="s">
        <v>16</v>
      </c>
      <c r="B13" s="12">
        <v>9219647.0600000005</v>
      </c>
      <c r="C13" s="12">
        <v>2984097.709999999</v>
      </c>
      <c r="D13" s="12">
        <v>12203744.77</v>
      </c>
      <c r="E13" s="12">
        <v>2873459.15</v>
      </c>
      <c r="F13" s="12">
        <v>2873459.15</v>
      </c>
      <c r="G13" s="12">
        <f t="shared" ref="G13:G17" si="2">D13-E13</f>
        <v>9330285.6199999992</v>
      </c>
    </row>
    <row r="14" spans="1:7" ht="14.4" x14ac:dyDescent="0.3">
      <c r="A14" s="13" t="s">
        <v>17</v>
      </c>
      <c r="B14" s="12">
        <v>25000</v>
      </c>
      <c r="C14" s="12">
        <v>0</v>
      </c>
      <c r="D14" s="12">
        <v>25000</v>
      </c>
      <c r="E14" s="12">
        <v>0</v>
      </c>
      <c r="F14" s="12">
        <v>0</v>
      </c>
      <c r="G14" s="12">
        <f t="shared" si="2"/>
        <v>25000</v>
      </c>
    </row>
    <row r="15" spans="1:7" ht="14.4" x14ac:dyDescent="0.3">
      <c r="A15" s="13" t="s">
        <v>18</v>
      </c>
      <c r="B15" s="12">
        <v>24632314.41</v>
      </c>
      <c r="C15" s="12">
        <v>3644941.2100000009</v>
      </c>
      <c r="D15" s="12">
        <v>28277255.620000001</v>
      </c>
      <c r="E15" s="12">
        <v>22872854.190000001</v>
      </c>
      <c r="F15" s="12">
        <v>22872854.190000001</v>
      </c>
      <c r="G15" s="12">
        <f t="shared" si="2"/>
        <v>5404401.4299999997</v>
      </c>
    </row>
    <row r="16" spans="1:7" ht="14.4" x14ac:dyDescent="0.3">
      <c r="A16" s="13" t="s">
        <v>19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f t="shared" si="2"/>
        <v>0</v>
      </c>
    </row>
    <row r="17" spans="1:7" ht="14.4" x14ac:dyDescent="0.3">
      <c r="A17" s="13" t="s">
        <v>20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f t="shared" si="2"/>
        <v>0</v>
      </c>
    </row>
    <row r="18" spans="1:7" ht="14.4" x14ac:dyDescent="0.3">
      <c r="A18" s="11" t="s">
        <v>21</v>
      </c>
      <c r="B18" s="12">
        <f>SUM(B19:B27)</f>
        <v>26894248.43</v>
      </c>
      <c r="C18" s="12">
        <f t="shared" ref="C18:F18" si="3">SUM(C19:C27)</f>
        <v>-3321724.32</v>
      </c>
      <c r="D18" s="12">
        <f t="shared" si="3"/>
        <v>23572524.109999999</v>
      </c>
      <c r="E18" s="12">
        <f t="shared" si="3"/>
        <v>17159938.259999998</v>
      </c>
      <c r="F18" s="12">
        <f t="shared" si="3"/>
        <v>17159086.259999998</v>
      </c>
      <c r="G18" s="12">
        <f>SUM(G19:G27)</f>
        <v>6412585.8499999996</v>
      </c>
    </row>
    <row r="19" spans="1:7" ht="14.4" x14ac:dyDescent="0.3">
      <c r="A19" s="13" t="s">
        <v>22</v>
      </c>
      <c r="B19" s="12">
        <v>3265577.51</v>
      </c>
      <c r="C19" s="12">
        <v>-380823.5299999998</v>
      </c>
      <c r="D19" s="12">
        <v>2884753.98</v>
      </c>
      <c r="E19" s="12">
        <v>1080601.52</v>
      </c>
      <c r="F19" s="12">
        <v>1080041.52</v>
      </c>
      <c r="G19" s="12">
        <f>D19-E19</f>
        <v>1804152.46</v>
      </c>
    </row>
    <row r="20" spans="1:7" ht="14.4" x14ac:dyDescent="0.3">
      <c r="A20" s="13" t="s">
        <v>23</v>
      </c>
      <c r="B20" s="12">
        <v>346216.24</v>
      </c>
      <c r="C20" s="12">
        <v>148718.87</v>
      </c>
      <c r="D20" s="12">
        <v>494935.11</v>
      </c>
      <c r="E20" s="12">
        <v>268899.69</v>
      </c>
      <c r="F20" s="12">
        <v>268899.69</v>
      </c>
      <c r="G20" s="12">
        <f t="shared" ref="G20:G27" si="4">D20-E20</f>
        <v>226035.41999999998</v>
      </c>
    </row>
    <row r="21" spans="1:7" ht="14.4" x14ac:dyDescent="0.3">
      <c r="A21" s="13" t="s">
        <v>24</v>
      </c>
      <c r="B21" s="12">
        <v>22700</v>
      </c>
      <c r="C21" s="12">
        <v>22000</v>
      </c>
      <c r="D21" s="12">
        <v>44700</v>
      </c>
      <c r="E21" s="12">
        <v>20575</v>
      </c>
      <c r="F21" s="12">
        <v>20575</v>
      </c>
      <c r="G21" s="12">
        <f t="shared" si="4"/>
        <v>24125</v>
      </c>
    </row>
    <row r="22" spans="1:7" ht="14.4" x14ac:dyDescent="0.3">
      <c r="A22" s="13" t="s">
        <v>25</v>
      </c>
      <c r="B22" s="12">
        <v>11279488.390000001</v>
      </c>
      <c r="C22" s="12">
        <v>-4600028.95</v>
      </c>
      <c r="D22" s="12">
        <v>6679459.4400000004</v>
      </c>
      <c r="E22" s="12">
        <v>5358793.55</v>
      </c>
      <c r="F22" s="12">
        <v>5358543.55</v>
      </c>
      <c r="G22" s="12">
        <f t="shared" si="4"/>
        <v>1320665.8900000006</v>
      </c>
    </row>
    <row r="23" spans="1:7" ht="14.4" x14ac:dyDescent="0.3">
      <c r="A23" s="13" t="s">
        <v>26</v>
      </c>
      <c r="B23" s="12">
        <v>730691.62</v>
      </c>
      <c r="C23" s="12">
        <v>544663.16</v>
      </c>
      <c r="D23" s="12">
        <v>1275354.78</v>
      </c>
      <c r="E23" s="12">
        <v>916858.38</v>
      </c>
      <c r="F23" s="12">
        <v>916816.38</v>
      </c>
      <c r="G23" s="12">
        <f t="shared" si="4"/>
        <v>358496.4</v>
      </c>
    </row>
    <row r="24" spans="1:7" ht="14.4" x14ac:dyDescent="0.3">
      <c r="A24" s="13" t="s">
        <v>27</v>
      </c>
      <c r="B24" s="12">
        <v>8943703.8699999992</v>
      </c>
      <c r="C24" s="12">
        <v>-132100</v>
      </c>
      <c r="D24" s="12">
        <v>8811603.8699999992</v>
      </c>
      <c r="E24" s="12">
        <v>7386196.3300000001</v>
      </c>
      <c r="F24" s="12">
        <v>7386196.3300000001</v>
      </c>
      <c r="G24" s="12">
        <f t="shared" si="4"/>
        <v>1425407.5399999991</v>
      </c>
    </row>
    <row r="25" spans="1:7" ht="14.4" x14ac:dyDescent="0.3">
      <c r="A25" s="13" t="s">
        <v>28</v>
      </c>
      <c r="B25" s="12">
        <v>680641.53</v>
      </c>
      <c r="C25" s="12">
        <v>32640.780000000028</v>
      </c>
      <c r="D25" s="12">
        <v>713282.31</v>
      </c>
      <c r="E25" s="12">
        <v>268474.27</v>
      </c>
      <c r="F25" s="12">
        <v>268474.27</v>
      </c>
      <c r="G25" s="12">
        <f t="shared" si="4"/>
        <v>444808.04000000004</v>
      </c>
    </row>
    <row r="26" spans="1:7" ht="14.4" x14ac:dyDescent="0.3">
      <c r="A26" s="13" t="s">
        <v>29</v>
      </c>
      <c r="B26" s="12"/>
      <c r="C26" s="12"/>
      <c r="D26" s="12"/>
      <c r="E26" s="12"/>
      <c r="F26" s="12"/>
      <c r="G26" s="12">
        <f t="shared" si="4"/>
        <v>0</v>
      </c>
    </row>
    <row r="27" spans="1:7" ht="14.4" x14ac:dyDescent="0.3">
      <c r="A27" s="13" t="s">
        <v>30</v>
      </c>
      <c r="B27" s="12">
        <v>1625229.27</v>
      </c>
      <c r="C27" s="12">
        <v>1043205.3500000001</v>
      </c>
      <c r="D27" s="12">
        <v>2668434.62</v>
      </c>
      <c r="E27" s="12">
        <v>1859539.52</v>
      </c>
      <c r="F27" s="12">
        <v>1859539.52</v>
      </c>
      <c r="G27" s="12">
        <f t="shared" si="4"/>
        <v>808895.10000000009</v>
      </c>
    </row>
    <row r="28" spans="1:7" ht="14.4" x14ac:dyDescent="0.3">
      <c r="A28" s="11" t="s">
        <v>31</v>
      </c>
      <c r="B28" s="12">
        <f>SUM(B29:B37)</f>
        <v>21087063.270000003</v>
      </c>
      <c r="C28" s="12">
        <f t="shared" ref="C28:G28" si="5">SUM(C29:C37)</f>
        <v>16668693.690000001</v>
      </c>
      <c r="D28" s="12">
        <f t="shared" si="5"/>
        <v>37755756.959999993</v>
      </c>
      <c r="E28" s="12">
        <f t="shared" si="5"/>
        <v>26531412.989999998</v>
      </c>
      <c r="F28" s="12">
        <f t="shared" si="5"/>
        <v>24338164.16</v>
      </c>
      <c r="G28" s="12">
        <f t="shared" si="5"/>
        <v>11224343.970000001</v>
      </c>
    </row>
    <row r="29" spans="1:7" ht="14.4" x14ac:dyDescent="0.3">
      <c r="A29" s="13" t="s">
        <v>32</v>
      </c>
      <c r="B29" s="12">
        <v>3198899.24</v>
      </c>
      <c r="C29" s="12">
        <v>9588442.3499999996</v>
      </c>
      <c r="D29" s="12">
        <v>12787341.59</v>
      </c>
      <c r="E29" s="12">
        <v>8828326.2300000004</v>
      </c>
      <c r="F29" s="12">
        <v>6740179.96</v>
      </c>
      <c r="G29" s="12">
        <f>D29-E29</f>
        <v>3959015.3599999994</v>
      </c>
    </row>
    <row r="30" spans="1:7" ht="14.4" x14ac:dyDescent="0.3">
      <c r="A30" s="13" t="s">
        <v>33</v>
      </c>
      <c r="B30" s="12">
        <v>3384486.56</v>
      </c>
      <c r="C30" s="12">
        <v>386201.21999999974</v>
      </c>
      <c r="D30" s="12">
        <v>3770687.78</v>
      </c>
      <c r="E30" s="12">
        <v>2713187.78</v>
      </c>
      <c r="F30" s="12">
        <v>2713187.78</v>
      </c>
      <c r="G30" s="12">
        <f t="shared" ref="G30:G37" si="6">D30-E30</f>
        <v>1057500</v>
      </c>
    </row>
    <row r="31" spans="1:7" ht="14.4" x14ac:dyDescent="0.3">
      <c r="A31" s="13" t="s">
        <v>34</v>
      </c>
      <c r="B31" s="12">
        <v>1548703.87</v>
      </c>
      <c r="C31" s="12">
        <v>899732</v>
      </c>
      <c r="D31" s="12">
        <v>2448435.87</v>
      </c>
      <c r="E31" s="12">
        <v>1154872.99</v>
      </c>
      <c r="F31" s="12">
        <v>1154872.99</v>
      </c>
      <c r="G31" s="12">
        <f t="shared" si="6"/>
        <v>1293562.8800000001</v>
      </c>
    </row>
    <row r="32" spans="1:7" ht="14.4" x14ac:dyDescent="0.3">
      <c r="A32" s="13" t="s">
        <v>35</v>
      </c>
      <c r="B32" s="12">
        <v>70000</v>
      </c>
      <c r="C32" s="12">
        <v>7000</v>
      </c>
      <c r="D32" s="12">
        <v>77000</v>
      </c>
      <c r="E32" s="12">
        <v>53816.46</v>
      </c>
      <c r="F32" s="12">
        <v>53816.46</v>
      </c>
      <c r="G32" s="12">
        <f t="shared" si="6"/>
        <v>23183.54</v>
      </c>
    </row>
    <row r="33" spans="1:7" ht="14.4" x14ac:dyDescent="0.3">
      <c r="A33" s="13" t="s">
        <v>36</v>
      </c>
      <c r="B33" s="12">
        <v>948638.88</v>
      </c>
      <c r="C33" s="12">
        <v>1396160</v>
      </c>
      <c r="D33" s="12">
        <v>2344798.88</v>
      </c>
      <c r="E33" s="12">
        <v>1622557.59</v>
      </c>
      <c r="F33" s="12">
        <v>1622557.59</v>
      </c>
      <c r="G33" s="12">
        <f t="shared" si="6"/>
        <v>722241.2899999998</v>
      </c>
    </row>
    <row r="34" spans="1:7" ht="14.4" x14ac:dyDescent="0.3">
      <c r="A34" s="13" t="s">
        <v>37</v>
      </c>
      <c r="B34" s="12">
        <v>1152753.4099999999</v>
      </c>
      <c r="C34" s="12">
        <v>260800</v>
      </c>
      <c r="D34" s="12">
        <v>1413553.41</v>
      </c>
      <c r="E34" s="12">
        <v>946802.91</v>
      </c>
      <c r="F34" s="12">
        <v>841700.35</v>
      </c>
      <c r="G34" s="12">
        <f t="shared" si="6"/>
        <v>466750.49999999988</v>
      </c>
    </row>
    <row r="35" spans="1:7" ht="14.4" x14ac:dyDescent="0.3">
      <c r="A35" s="13" t="s">
        <v>38</v>
      </c>
      <c r="B35" s="12">
        <v>203723.4</v>
      </c>
      <c r="C35" s="12">
        <v>164510.00000000003</v>
      </c>
      <c r="D35" s="12">
        <v>368233.4</v>
      </c>
      <c r="E35" s="12">
        <v>166763.66</v>
      </c>
      <c r="F35" s="12">
        <v>166763.66</v>
      </c>
      <c r="G35" s="12">
        <f t="shared" si="6"/>
        <v>201469.74000000002</v>
      </c>
    </row>
    <row r="36" spans="1:7" ht="14.4" x14ac:dyDescent="0.3">
      <c r="A36" s="13" t="s">
        <v>39</v>
      </c>
      <c r="B36" s="12">
        <v>7973857.9100000001</v>
      </c>
      <c r="C36" s="12">
        <v>-234151.87999999989</v>
      </c>
      <c r="D36" s="12">
        <v>7739706.0300000003</v>
      </c>
      <c r="E36" s="12">
        <v>4846240.5999999996</v>
      </c>
      <c r="F36" s="12">
        <v>4846240.5999999996</v>
      </c>
      <c r="G36" s="12">
        <f t="shared" si="6"/>
        <v>2893465.4300000006</v>
      </c>
    </row>
    <row r="37" spans="1:7" ht="14.4" x14ac:dyDescent="0.3">
      <c r="A37" s="13" t="s">
        <v>40</v>
      </c>
      <c r="B37" s="12">
        <v>2606000</v>
      </c>
      <c r="C37" s="12">
        <v>4200000</v>
      </c>
      <c r="D37" s="12">
        <v>6806000</v>
      </c>
      <c r="E37" s="12">
        <v>6198844.7699999996</v>
      </c>
      <c r="F37" s="12">
        <v>6198844.7699999996</v>
      </c>
      <c r="G37" s="12">
        <f t="shared" si="6"/>
        <v>607155.23000000045</v>
      </c>
    </row>
    <row r="38" spans="1:7" ht="14.4" x14ac:dyDescent="0.3">
      <c r="A38" s="11" t="s">
        <v>41</v>
      </c>
      <c r="B38" s="12">
        <f>SUM(B39:B47)</f>
        <v>15661194.300000001</v>
      </c>
      <c r="C38" s="12">
        <f t="shared" ref="C38:G38" si="7">SUM(C39:C47)</f>
        <v>1870159.4200000004</v>
      </c>
      <c r="D38" s="12">
        <f t="shared" si="7"/>
        <v>17531353.719999999</v>
      </c>
      <c r="E38" s="12">
        <f t="shared" si="7"/>
        <v>11403822.35</v>
      </c>
      <c r="F38" s="12">
        <f t="shared" si="7"/>
        <v>11399322.35</v>
      </c>
      <c r="G38" s="12">
        <f t="shared" si="7"/>
        <v>6127531.3700000001</v>
      </c>
    </row>
    <row r="39" spans="1:7" ht="14.4" x14ac:dyDescent="0.3">
      <c r="A39" s="13" t="s">
        <v>42</v>
      </c>
      <c r="B39" s="12">
        <v>10135000</v>
      </c>
      <c r="C39" s="12">
        <v>0</v>
      </c>
      <c r="D39" s="12">
        <v>10135000</v>
      </c>
      <c r="E39" s="12">
        <v>6607500</v>
      </c>
      <c r="F39" s="12">
        <v>6607500</v>
      </c>
      <c r="G39" s="12">
        <f>D39-E39</f>
        <v>3527500</v>
      </c>
    </row>
    <row r="40" spans="1:7" ht="14.4" x14ac:dyDescent="0.3">
      <c r="A40" s="13" t="s">
        <v>43</v>
      </c>
      <c r="B40" s="12"/>
      <c r="C40" s="12"/>
      <c r="D40" s="12"/>
      <c r="E40" s="12"/>
      <c r="F40" s="12"/>
      <c r="G40" s="12">
        <f t="shared" ref="G40:G47" si="8">D40-E40</f>
        <v>0</v>
      </c>
    </row>
    <row r="41" spans="1:7" ht="14.4" x14ac:dyDescent="0.3">
      <c r="A41" s="13" t="s">
        <v>44</v>
      </c>
      <c r="B41" s="12">
        <v>0</v>
      </c>
      <c r="C41" s="12">
        <v>1266550</v>
      </c>
      <c r="D41" s="12">
        <v>1266550</v>
      </c>
      <c r="E41" s="12">
        <v>262600</v>
      </c>
      <c r="F41" s="12">
        <v>262600</v>
      </c>
      <c r="G41" s="12">
        <f t="shared" si="8"/>
        <v>1003950</v>
      </c>
    </row>
    <row r="42" spans="1:7" ht="14.4" x14ac:dyDescent="0.3">
      <c r="A42" s="13" t="s">
        <v>45</v>
      </c>
      <c r="B42" s="12">
        <v>2525000</v>
      </c>
      <c r="C42" s="12">
        <v>663000</v>
      </c>
      <c r="D42" s="12">
        <v>3188000</v>
      </c>
      <c r="E42" s="12">
        <v>2559472.59</v>
      </c>
      <c r="F42" s="12">
        <v>2554972.59</v>
      </c>
      <c r="G42" s="12">
        <f t="shared" si="8"/>
        <v>628527.41000000015</v>
      </c>
    </row>
    <row r="43" spans="1:7" ht="14.4" x14ac:dyDescent="0.3">
      <c r="A43" s="13" t="s">
        <v>46</v>
      </c>
      <c r="B43" s="12">
        <v>3001194.3</v>
      </c>
      <c r="C43" s="12">
        <v>-59390.579999999609</v>
      </c>
      <c r="D43" s="12">
        <v>2941803.72</v>
      </c>
      <c r="E43" s="12">
        <v>1974249.76</v>
      </c>
      <c r="F43" s="12">
        <v>1974249.76</v>
      </c>
      <c r="G43" s="12">
        <f t="shared" si="8"/>
        <v>967553.9600000002</v>
      </c>
    </row>
    <row r="44" spans="1:7" ht="14.4" x14ac:dyDescent="0.3">
      <c r="A44" s="13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f t="shared" si="8"/>
        <v>0</v>
      </c>
    </row>
    <row r="45" spans="1:7" ht="14.4" x14ac:dyDescent="0.3">
      <c r="A45" s="13" t="s">
        <v>48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f t="shared" si="8"/>
        <v>0</v>
      </c>
    </row>
    <row r="46" spans="1:7" ht="14.4" x14ac:dyDescent="0.3">
      <c r="A46" s="13" t="s">
        <v>49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f t="shared" si="8"/>
        <v>0</v>
      </c>
    </row>
    <row r="47" spans="1:7" ht="14.4" x14ac:dyDescent="0.3">
      <c r="A47" s="13" t="s">
        <v>50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f t="shared" si="8"/>
        <v>0</v>
      </c>
    </row>
    <row r="48" spans="1:7" ht="14.4" x14ac:dyDescent="0.3">
      <c r="A48" s="11" t="s">
        <v>51</v>
      </c>
      <c r="B48" s="12">
        <f>SUM(B49:B57)</f>
        <v>1581122.28</v>
      </c>
      <c r="C48" s="12">
        <f t="shared" ref="C48:G48" si="9">SUM(C49:C57)</f>
        <v>1716537.49</v>
      </c>
      <c r="D48" s="12">
        <f t="shared" si="9"/>
        <v>3297659.77</v>
      </c>
      <c r="E48" s="12">
        <f t="shared" si="9"/>
        <v>2437016.9699999997</v>
      </c>
      <c r="F48" s="12">
        <f t="shared" si="9"/>
        <v>2437016.9699999997</v>
      </c>
      <c r="G48" s="12">
        <f t="shared" si="9"/>
        <v>860642.8</v>
      </c>
    </row>
    <row r="49" spans="1:7" ht="14.4" x14ac:dyDescent="0.3">
      <c r="A49" s="13" t="s">
        <v>52</v>
      </c>
      <c r="B49" s="12">
        <v>86000.01</v>
      </c>
      <c r="C49" s="12">
        <v>279539.99</v>
      </c>
      <c r="D49" s="12">
        <v>365540</v>
      </c>
      <c r="E49" s="12">
        <v>66068.990000000005</v>
      </c>
      <c r="F49" s="12">
        <v>66068.990000000005</v>
      </c>
      <c r="G49" s="12">
        <f>D49-E49</f>
        <v>299471.01</v>
      </c>
    </row>
    <row r="50" spans="1:7" ht="14.4" x14ac:dyDescent="0.3">
      <c r="A50" s="13" t="s">
        <v>53</v>
      </c>
      <c r="B50" s="12">
        <v>0</v>
      </c>
      <c r="C50" s="12">
        <v>382000</v>
      </c>
      <c r="D50" s="12">
        <v>382000</v>
      </c>
      <c r="E50" s="12">
        <v>181042.2</v>
      </c>
      <c r="F50" s="12">
        <v>181042.2</v>
      </c>
      <c r="G50" s="12">
        <f t="shared" ref="G50:G57" si="10">D50-E50</f>
        <v>200957.8</v>
      </c>
    </row>
    <row r="51" spans="1:7" ht="14.4" x14ac:dyDescent="0.3">
      <c r="A51" s="13" t="s">
        <v>54</v>
      </c>
      <c r="B51" s="12"/>
      <c r="C51" s="12"/>
      <c r="D51" s="12"/>
      <c r="E51" s="12"/>
      <c r="F51" s="12"/>
      <c r="G51" s="12">
        <f t="shared" si="10"/>
        <v>0</v>
      </c>
    </row>
    <row r="52" spans="1:7" ht="14.4" x14ac:dyDescent="0.3">
      <c r="A52" s="13" t="s">
        <v>55</v>
      </c>
      <c r="B52" s="12">
        <v>1030000</v>
      </c>
      <c r="C52" s="12">
        <v>189825.58000000007</v>
      </c>
      <c r="D52" s="12">
        <v>1219825.58</v>
      </c>
      <c r="E52" s="12">
        <v>1190625.5900000001</v>
      </c>
      <c r="F52" s="12">
        <v>1190625.5900000001</v>
      </c>
      <c r="G52" s="12">
        <f t="shared" si="10"/>
        <v>29199.989999999991</v>
      </c>
    </row>
    <row r="53" spans="1:7" ht="14.4" x14ac:dyDescent="0.3">
      <c r="A53" s="13" t="s">
        <v>56</v>
      </c>
      <c r="B53" s="12"/>
      <c r="C53" s="12"/>
      <c r="D53" s="12"/>
      <c r="E53" s="12"/>
      <c r="F53" s="12"/>
      <c r="G53" s="12">
        <f t="shared" si="10"/>
        <v>0</v>
      </c>
    </row>
    <row r="54" spans="1:7" ht="14.4" x14ac:dyDescent="0.3">
      <c r="A54" s="13" t="s">
        <v>57</v>
      </c>
      <c r="B54" s="12">
        <v>427242.27</v>
      </c>
      <c r="C54" s="12">
        <v>865171.91999999993</v>
      </c>
      <c r="D54" s="12">
        <v>1292414.19</v>
      </c>
      <c r="E54" s="12">
        <v>999280.19</v>
      </c>
      <c r="F54" s="12">
        <v>999280.19</v>
      </c>
      <c r="G54" s="12">
        <f t="shared" si="10"/>
        <v>293134</v>
      </c>
    </row>
    <row r="55" spans="1:7" ht="14.4" x14ac:dyDescent="0.3">
      <c r="A55" s="13" t="s">
        <v>58</v>
      </c>
      <c r="B55" s="12"/>
      <c r="C55" s="12"/>
      <c r="D55" s="12"/>
      <c r="E55" s="12"/>
      <c r="F55" s="12"/>
      <c r="G55" s="12">
        <f t="shared" si="10"/>
        <v>0</v>
      </c>
    </row>
    <row r="56" spans="1:7" ht="14.4" x14ac:dyDescent="0.3">
      <c r="A56" s="13" t="s">
        <v>59</v>
      </c>
      <c r="B56" s="12"/>
      <c r="C56" s="12"/>
      <c r="D56" s="12"/>
      <c r="E56" s="12"/>
      <c r="F56" s="12"/>
      <c r="G56" s="12">
        <f t="shared" si="10"/>
        <v>0</v>
      </c>
    </row>
    <row r="57" spans="1:7" ht="14.4" x14ac:dyDescent="0.3">
      <c r="A57" s="13" t="s">
        <v>60</v>
      </c>
      <c r="B57" s="12">
        <v>37880</v>
      </c>
      <c r="C57" s="12">
        <v>0</v>
      </c>
      <c r="D57" s="12">
        <v>37880</v>
      </c>
      <c r="E57" s="12">
        <v>0</v>
      </c>
      <c r="F57" s="12">
        <v>0</v>
      </c>
      <c r="G57" s="12">
        <f t="shared" si="10"/>
        <v>37880</v>
      </c>
    </row>
    <row r="58" spans="1:7" ht="14.4" x14ac:dyDescent="0.3">
      <c r="A58" s="11" t="s">
        <v>61</v>
      </c>
      <c r="B58" s="12">
        <f>SUM(B59:B61)</f>
        <v>2406264</v>
      </c>
      <c r="C58" s="12">
        <f t="shared" ref="C58:G58" si="11">SUM(C59:C61)</f>
        <v>2311828.2400000002</v>
      </c>
      <c r="D58" s="12">
        <f t="shared" si="11"/>
        <v>4718092.24</v>
      </c>
      <c r="E58" s="12">
        <f t="shared" si="11"/>
        <v>1000632.33</v>
      </c>
      <c r="F58" s="12">
        <f t="shared" si="11"/>
        <v>1000632.33</v>
      </c>
      <c r="G58" s="12">
        <f t="shared" si="11"/>
        <v>3717459.91</v>
      </c>
    </row>
    <row r="59" spans="1:7" ht="14.4" x14ac:dyDescent="0.3">
      <c r="A59" s="13" t="s">
        <v>62</v>
      </c>
      <c r="B59" s="12">
        <v>2091000</v>
      </c>
      <c r="C59" s="12">
        <v>2311828.2400000002</v>
      </c>
      <c r="D59" s="12">
        <v>4402828.24</v>
      </c>
      <c r="E59" s="12">
        <v>906182.07</v>
      </c>
      <c r="F59" s="12">
        <v>906182.07</v>
      </c>
      <c r="G59" s="12">
        <f>D59-E59</f>
        <v>3496646.1700000004</v>
      </c>
    </row>
    <row r="60" spans="1:7" ht="14.4" x14ac:dyDescent="0.3">
      <c r="A60" s="13" t="s">
        <v>63</v>
      </c>
      <c r="B60" s="12">
        <v>315264</v>
      </c>
      <c r="C60" s="12">
        <v>0</v>
      </c>
      <c r="D60" s="12">
        <v>315264</v>
      </c>
      <c r="E60" s="12">
        <v>94450.26</v>
      </c>
      <c r="F60" s="12">
        <v>94450.26</v>
      </c>
      <c r="G60" s="12">
        <f t="shared" ref="G60:G61" si="12">D60-E60</f>
        <v>220813.74</v>
      </c>
    </row>
    <row r="61" spans="1:7" ht="14.4" x14ac:dyDescent="0.3">
      <c r="A61" s="13" t="s">
        <v>64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f t="shared" si="12"/>
        <v>0</v>
      </c>
    </row>
    <row r="62" spans="1:7" ht="14.4" x14ac:dyDescent="0.3">
      <c r="A62" s="11" t="s">
        <v>65</v>
      </c>
      <c r="B62" s="12">
        <f>SUM(B63:B67,B69:B70)</f>
        <v>266506.87</v>
      </c>
      <c r="C62" s="12">
        <f t="shared" ref="C62:G62" si="13">SUM(C63:C67,C69:C70)</f>
        <v>-266506.87</v>
      </c>
      <c r="D62" s="12">
        <f t="shared" si="13"/>
        <v>0</v>
      </c>
      <c r="E62" s="12">
        <f t="shared" si="13"/>
        <v>0</v>
      </c>
      <c r="F62" s="12">
        <f t="shared" si="13"/>
        <v>0</v>
      </c>
      <c r="G62" s="12">
        <f t="shared" si="13"/>
        <v>0</v>
      </c>
    </row>
    <row r="63" spans="1:7" ht="14.4" x14ac:dyDescent="0.3">
      <c r="A63" s="13" t="s">
        <v>66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f>D63-E63</f>
        <v>0</v>
      </c>
    </row>
    <row r="64" spans="1:7" ht="14.4" x14ac:dyDescent="0.3">
      <c r="A64" s="13" t="s">
        <v>67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f t="shared" ref="G64:G70" si="14">D64-E64</f>
        <v>0</v>
      </c>
    </row>
    <row r="65" spans="1:7" ht="14.4" x14ac:dyDescent="0.3">
      <c r="A65" s="13" t="s">
        <v>68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f t="shared" si="14"/>
        <v>0</v>
      </c>
    </row>
    <row r="66" spans="1:7" ht="14.4" x14ac:dyDescent="0.3">
      <c r="A66" s="13" t="s">
        <v>69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f t="shared" si="14"/>
        <v>0</v>
      </c>
    </row>
    <row r="67" spans="1:7" ht="14.4" x14ac:dyDescent="0.3">
      <c r="A67" s="13" t="s">
        <v>70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f t="shared" si="14"/>
        <v>0</v>
      </c>
    </row>
    <row r="68" spans="1:7" ht="14.4" x14ac:dyDescent="0.3">
      <c r="A68" s="13" t="s">
        <v>71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f t="shared" si="14"/>
        <v>0</v>
      </c>
    </row>
    <row r="69" spans="1:7" ht="14.4" x14ac:dyDescent="0.3">
      <c r="A69" s="13" t="s">
        <v>72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f t="shared" si="14"/>
        <v>0</v>
      </c>
    </row>
    <row r="70" spans="1:7" ht="14.4" x14ac:dyDescent="0.3">
      <c r="A70" s="13" t="s">
        <v>73</v>
      </c>
      <c r="B70" s="12">
        <v>266506.87</v>
      </c>
      <c r="C70" s="12">
        <v>-266506.87</v>
      </c>
      <c r="D70" s="12">
        <v>0</v>
      </c>
      <c r="E70" s="12">
        <v>0</v>
      </c>
      <c r="F70" s="12">
        <v>0</v>
      </c>
      <c r="G70" s="12">
        <f t="shared" si="14"/>
        <v>0</v>
      </c>
    </row>
    <row r="71" spans="1:7" ht="14.4" x14ac:dyDescent="0.3">
      <c r="A71" s="11" t="s">
        <v>74</v>
      </c>
      <c r="B71" s="12">
        <f>SUM(B72:B74)</f>
        <v>400000</v>
      </c>
      <c r="C71" s="12">
        <f t="shared" ref="C71:G71" si="15">SUM(C72:C74)</f>
        <v>-250000</v>
      </c>
      <c r="D71" s="12">
        <f t="shared" si="15"/>
        <v>150000</v>
      </c>
      <c r="E71" s="12">
        <f t="shared" si="15"/>
        <v>150000</v>
      </c>
      <c r="F71" s="12">
        <f t="shared" si="15"/>
        <v>150000</v>
      </c>
      <c r="G71" s="12">
        <f t="shared" si="15"/>
        <v>0</v>
      </c>
    </row>
    <row r="72" spans="1:7" ht="14.4" x14ac:dyDescent="0.3">
      <c r="A72" s="13" t="s">
        <v>75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f>D72-E72</f>
        <v>0</v>
      </c>
    </row>
    <row r="73" spans="1:7" ht="14.4" x14ac:dyDescent="0.3">
      <c r="A73" s="13" t="s">
        <v>76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f t="shared" ref="G73:G74" si="16">D73-E73</f>
        <v>0</v>
      </c>
    </row>
    <row r="74" spans="1:7" ht="14.4" x14ac:dyDescent="0.3">
      <c r="A74" s="13" t="s">
        <v>77</v>
      </c>
      <c r="B74" s="12">
        <v>400000</v>
      </c>
      <c r="C74" s="12">
        <v>-250000</v>
      </c>
      <c r="D74" s="12">
        <v>150000</v>
      </c>
      <c r="E74" s="12">
        <v>150000</v>
      </c>
      <c r="F74" s="12">
        <v>150000</v>
      </c>
      <c r="G74" s="12">
        <f t="shared" si="16"/>
        <v>0</v>
      </c>
    </row>
    <row r="75" spans="1:7" ht="14.4" x14ac:dyDescent="0.3">
      <c r="A75" s="11" t="s">
        <v>78</v>
      </c>
      <c r="B75" s="12">
        <f>SUM(B76:B82)</f>
        <v>10548765.640000001</v>
      </c>
      <c r="C75" s="12">
        <f t="shared" ref="C75:G75" si="17">SUM(C76:C82)</f>
        <v>85000</v>
      </c>
      <c r="D75" s="12">
        <f t="shared" si="17"/>
        <v>10633765.640000001</v>
      </c>
      <c r="E75" s="12">
        <f t="shared" si="17"/>
        <v>9051935.9199999999</v>
      </c>
      <c r="F75" s="12">
        <f t="shared" si="17"/>
        <v>9051935.9199999999</v>
      </c>
      <c r="G75" s="12">
        <f t="shared" si="17"/>
        <v>1581829.7200000011</v>
      </c>
    </row>
    <row r="76" spans="1:7" ht="14.4" x14ac:dyDescent="0.3">
      <c r="A76" s="13" t="s">
        <v>79</v>
      </c>
      <c r="B76" s="12">
        <v>9737765.6400000006</v>
      </c>
      <c r="C76" s="12">
        <v>0</v>
      </c>
      <c r="D76" s="12">
        <v>9737765.6400000006</v>
      </c>
      <c r="E76" s="12">
        <v>8403068.5199999996</v>
      </c>
      <c r="F76" s="12">
        <v>8403068.5199999996</v>
      </c>
      <c r="G76" s="12">
        <f>D76-E76</f>
        <v>1334697.120000001</v>
      </c>
    </row>
    <row r="77" spans="1:7" ht="14.4" x14ac:dyDescent="0.3">
      <c r="A77" s="13" t="s">
        <v>80</v>
      </c>
      <c r="B77" s="12">
        <v>811000</v>
      </c>
      <c r="C77" s="12">
        <v>85000</v>
      </c>
      <c r="D77" s="12">
        <v>896000</v>
      </c>
      <c r="E77" s="12">
        <v>648867.4</v>
      </c>
      <c r="F77" s="12">
        <v>648867.4</v>
      </c>
      <c r="G77" s="12">
        <f t="shared" ref="G77:G82" si="18">D77-E77</f>
        <v>247132.59999999998</v>
      </c>
    </row>
    <row r="78" spans="1:7" ht="14.4" x14ac:dyDescent="0.3">
      <c r="A78" s="13" t="s">
        <v>81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f t="shared" si="18"/>
        <v>0</v>
      </c>
    </row>
    <row r="79" spans="1:7" ht="14.4" x14ac:dyDescent="0.3">
      <c r="A79" s="13" t="s">
        <v>82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f t="shared" si="18"/>
        <v>0</v>
      </c>
    </row>
    <row r="80" spans="1:7" ht="14.4" x14ac:dyDescent="0.3">
      <c r="A80" s="13" t="s">
        <v>83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f t="shared" si="18"/>
        <v>0</v>
      </c>
    </row>
    <row r="81" spans="1:7" ht="14.4" x14ac:dyDescent="0.3">
      <c r="A81" s="13" t="s">
        <v>84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f t="shared" si="18"/>
        <v>0</v>
      </c>
    </row>
    <row r="82" spans="1:7" ht="14.4" x14ac:dyDescent="0.3">
      <c r="A82" s="13" t="s">
        <v>85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f t="shared" si="18"/>
        <v>0</v>
      </c>
    </row>
    <row r="83" spans="1:7" ht="14.4" x14ac:dyDescent="0.3">
      <c r="A83" s="14"/>
      <c r="B83" s="15"/>
      <c r="C83" s="15"/>
      <c r="D83" s="15"/>
      <c r="E83" s="15"/>
      <c r="F83" s="15"/>
      <c r="G83" s="15"/>
    </row>
    <row r="84" spans="1:7" ht="14.4" x14ac:dyDescent="0.3">
      <c r="A84" s="16" t="s">
        <v>86</v>
      </c>
      <c r="B84" s="10">
        <f>SUM(B85,B93,B103,B113,B123,B133,B137,B146,B150)</f>
        <v>135439093.53999999</v>
      </c>
      <c r="C84" s="10">
        <f t="shared" ref="C84:G84" si="19">SUM(C85,C93,C103,C113,C123,C133,C137,C146,C150)</f>
        <v>16709766.809999987</v>
      </c>
      <c r="D84" s="10">
        <f t="shared" si="19"/>
        <v>152148860.34999999</v>
      </c>
      <c r="E84" s="10">
        <f t="shared" si="19"/>
        <v>87326618.650000006</v>
      </c>
      <c r="F84" s="10">
        <f t="shared" si="19"/>
        <v>81617387.840000004</v>
      </c>
      <c r="G84" s="10">
        <f t="shared" si="19"/>
        <v>64822241.699999988</v>
      </c>
    </row>
    <row r="85" spans="1:7" ht="14.4" x14ac:dyDescent="0.3">
      <c r="A85" s="11" t="s">
        <v>13</v>
      </c>
      <c r="B85" s="12">
        <f>SUM(B86:B92)</f>
        <v>27784236.23</v>
      </c>
      <c r="C85" s="12">
        <f t="shared" ref="C85:G85" si="20">SUM(C86:C92)</f>
        <v>-2019858.9999999995</v>
      </c>
      <c r="D85" s="12">
        <f t="shared" si="20"/>
        <v>25764377.23</v>
      </c>
      <c r="E85" s="12">
        <f t="shared" si="20"/>
        <v>18177631.609999999</v>
      </c>
      <c r="F85" s="12">
        <f t="shared" si="20"/>
        <v>18177631.609999999</v>
      </c>
      <c r="G85" s="12">
        <f t="shared" si="20"/>
        <v>7586745.6200000001</v>
      </c>
    </row>
    <row r="86" spans="1:7" ht="14.4" x14ac:dyDescent="0.3">
      <c r="A86" s="13" t="s">
        <v>14</v>
      </c>
      <c r="B86" s="12">
        <v>17690115.609999999</v>
      </c>
      <c r="C86" s="12">
        <v>-1406192.5099999998</v>
      </c>
      <c r="D86" s="12">
        <v>16283923.1</v>
      </c>
      <c r="E86" s="12">
        <v>11806486.609999999</v>
      </c>
      <c r="F86" s="12">
        <v>11806486.609999999</v>
      </c>
      <c r="G86" s="12">
        <f>D86-E86</f>
        <v>4477436.49</v>
      </c>
    </row>
    <row r="87" spans="1:7" ht="14.4" x14ac:dyDescent="0.3">
      <c r="A87" s="13" t="s">
        <v>15</v>
      </c>
      <c r="B87" s="12">
        <v>1614271.46</v>
      </c>
      <c r="C87" s="12">
        <v>-142121.96999999997</v>
      </c>
      <c r="D87" s="12">
        <v>1472149.49</v>
      </c>
      <c r="E87" s="12">
        <v>768249.1</v>
      </c>
      <c r="F87" s="12">
        <v>768249.1</v>
      </c>
      <c r="G87" s="12">
        <f t="shared" ref="G87:G92" si="21">D87-E87</f>
        <v>703900.39</v>
      </c>
    </row>
    <row r="88" spans="1:7" ht="14.4" x14ac:dyDescent="0.3">
      <c r="A88" s="13" t="s">
        <v>16</v>
      </c>
      <c r="B88" s="12">
        <v>448371.05</v>
      </c>
      <c r="C88" s="12">
        <v>11092.809999999998</v>
      </c>
      <c r="D88" s="12">
        <v>459463.86</v>
      </c>
      <c r="E88" s="12">
        <v>157032.15</v>
      </c>
      <c r="F88" s="12">
        <v>157032.15</v>
      </c>
      <c r="G88" s="12">
        <f t="shared" si="21"/>
        <v>302431.70999999996</v>
      </c>
    </row>
    <row r="89" spans="1:7" ht="14.4" x14ac:dyDescent="0.3">
      <c r="A89" s="13" t="s">
        <v>17</v>
      </c>
      <c r="B89" s="12">
        <v>450000</v>
      </c>
      <c r="C89" s="12">
        <v>-64068.450000000012</v>
      </c>
      <c r="D89" s="12">
        <v>385931.55</v>
      </c>
      <c r="E89" s="12">
        <v>385931.55</v>
      </c>
      <c r="F89" s="12">
        <v>385931.55</v>
      </c>
      <c r="G89" s="12">
        <f t="shared" si="21"/>
        <v>0</v>
      </c>
    </row>
    <row r="90" spans="1:7" ht="14.4" x14ac:dyDescent="0.3">
      <c r="A90" s="13" t="s">
        <v>18</v>
      </c>
      <c r="B90" s="12">
        <v>7581478.1100000003</v>
      </c>
      <c r="C90" s="12">
        <v>-418568.87999999989</v>
      </c>
      <c r="D90" s="12">
        <v>7162909.2300000004</v>
      </c>
      <c r="E90" s="12">
        <v>5059932.2</v>
      </c>
      <c r="F90" s="12">
        <v>5059932.2</v>
      </c>
      <c r="G90" s="12">
        <f t="shared" si="21"/>
        <v>2102977.0300000003</v>
      </c>
    </row>
    <row r="91" spans="1:7" ht="14.4" x14ac:dyDescent="0.3">
      <c r="A91" s="13" t="s">
        <v>19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f t="shared" si="21"/>
        <v>0</v>
      </c>
    </row>
    <row r="92" spans="1:7" ht="14.4" x14ac:dyDescent="0.3">
      <c r="A92" s="13" t="s">
        <v>20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f t="shared" si="21"/>
        <v>0</v>
      </c>
    </row>
    <row r="93" spans="1:7" ht="14.4" x14ac:dyDescent="0.3">
      <c r="A93" s="11" t="s">
        <v>21</v>
      </c>
      <c r="B93" s="12">
        <f>SUM(B94:B102)</f>
        <v>4793834.92</v>
      </c>
      <c r="C93" s="12">
        <f t="shared" ref="C93:G93" si="22">SUM(C94:C102)</f>
        <v>7748884.0899999999</v>
      </c>
      <c r="D93" s="12">
        <f t="shared" si="22"/>
        <v>12542719.009999998</v>
      </c>
      <c r="E93" s="12">
        <f t="shared" si="22"/>
        <v>9721169.3800000008</v>
      </c>
      <c r="F93" s="12">
        <f t="shared" si="22"/>
        <v>5247782.7300000004</v>
      </c>
      <c r="G93" s="12">
        <f t="shared" si="22"/>
        <v>2821549.6299999994</v>
      </c>
    </row>
    <row r="94" spans="1:7" ht="14.4" x14ac:dyDescent="0.3">
      <c r="A94" s="13" t="s">
        <v>22</v>
      </c>
      <c r="B94" s="12">
        <v>23100</v>
      </c>
      <c r="C94" s="12">
        <v>27021</v>
      </c>
      <c r="D94" s="12">
        <v>50121</v>
      </c>
      <c r="E94" s="12">
        <v>19021</v>
      </c>
      <c r="F94" s="12">
        <v>19021</v>
      </c>
      <c r="G94" s="12">
        <f>D94-E94</f>
        <v>31100</v>
      </c>
    </row>
    <row r="95" spans="1:7" ht="14.4" x14ac:dyDescent="0.3">
      <c r="A95" s="13" t="s">
        <v>23</v>
      </c>
      <c r="B95" s="12">
        <v>1210</v>
      </c>
      <c r="C95" s="12">
        <v>1635.52</v>
      </c>
      <c r="D95" s="12">
        <v>2845.52</v>
      </c>
      <c r="E95" s="12">
        <v>1635.52</v>
      </c>
      <c r="F95" s="12">
        <v>1635.52</v>
      </c>
      <c r="G95" s="12">
        <f t="shared" ref="G95:G102" si="23">D95-E95</f>
        <v>1210</v>
      </c>
    </row>
    <row r="96" spans="1:7" ht="14.4" x14ac:dyDescent="0.3">
      <c r="A96" s="13" t="s">
        <v>24</v>
      </c>
      <c r="B96" s="12"/>
      <c r="C96" s="12"/>
      <c r="D96" s="12"/>
      <c r="E96" s="12"/>
      <c r="F96" s="12"/>
      <c r="G96" s="12">
        <f t="shared" si="23"/>
        <v>0</v>
      </c>
    </row>
    <row r="97" spans="1:7" ht="14.4" x14ac:dyDescent="0.3">
      <c r="A97" s="13" t="s">
        <v>25</v>
      </c>
      <c r="B97" s="12">
        <v>1096128.1200000001</v>
      </c>
      <c r="C97" s="12">
        <v>5882070</v>
      </c>
      <c r="D97" s="12">
        <v>6978198.1200000001</v>
      </c>
      <c r="E97" s="12">
        <v>5489164.9500000002</v>
      </c>
      <c r="F97" s="12">
        <v>1011888.3</v>
      </c>
      <c r="G97" s="12">
        <f t="shared" si="23"/>
        <v>1489033.17</v>
      </c>
    </row>
    <row r="98" spans="1:7" ht="14.4" x14ac:dyDescent="0.3">
      <c r="A98" s="17" t="s">
        <v>26</v>
      </c>
      <c r="B98" s="12"/>
      <c r="C98" s="12"/>
      <c r="D98" s="12"/>
      <c r="E98" s="12"/>
      <c r="F98" s="12"/>
      <c r="G98" s="12">
        <f t="shared" si="23"/>
        <v>0</v>
      </c>
    </row>
    <row r="99" spans="1:7" ht="14.4" x14ac:dyDescent="0.3">
      <c r="A99" s="13" t="s">
        <v>27</v>
      </c>
      <c r="B99" s="12">
        <v>2721391.69</v>
      </c>
      <c r="C99" s="12">
        <v>1633157.5699999998</v>
      </c>
      <c r="D99" s="12">
        <v>4354549.26</v>
      </c>
      <c r="E99" s="12">
        <v>3326377.33</v>
      </c>
      <c r="F99" s="12">
        <v>3326377.33</v>
      </c>
      <c r="G99" s="12">
        <f t="shared" si="23"/>
        <v>1028171.9299999997</v>
      </c>
    </row>
    <row r="100" spans="1:7" ht="14.4" x14ac:dyDescent="0.3">
      <c r="A100" s="13" t="s">
        <v>28</v>
      </c>
      <c r="B100" s="12">
        <v>667594.52</v>
      </c>
      <c r="C100" s="12">
        <v>40000</v>
      </c>
      <c r="D100" s="12">
        <v>707594.52</v>
      </c>
      <c r="E100" s="12">
        <v>577192.80000000005</v>
      </c>
      <c r="F100" s="12">
        <v>577192.80000000005</v>
      </c>
      <c r="G100" s="12">
        <f t="shared" si="23"/>
        <v>130401.71999999997</v>
      </c>
    </row>
    <row r="101" spans="1:7" ht="14.4" x14ac:dyDescent="0.3">
      <c r="A101" s="13" t="s">
        <v>29</v>
      </c>
      <c r="B101" s="12"/>
      <c r="C101" s="12"/>
      <c r="D101" s="12"/>
      <c r="E101" s="12"/>
      <c r="F101" s="12"/>
      <c r="G101" s="12">
        <f t="shared" si="23"/>
        <v>0</v>
      </c>
    </row>
    <row r="102" spans="1:7" ht="14.4" x14ac:dyDescent="0.3">
      <c r="A102" s="13" t="s">
        <v>30</v>
      </c>
      <c r="B102" s="12">
        <v>284410.59000000003</v>
      </c>
      <c r="C102" s="12">
        <v>165000</v>
      </c>
      <c r="D102" s="12">
        <v>449410.59</v>
      </c>
      <c r="E102" s="12">
        <v>307777.78000000003</v>
      </c>
      <c r="F102" s="12">
        <v>311667.78000000003</v>
      </c>
      <c r="G102" s="12">
        <f t="shared" si="23"/>
        <v>141632.81</v>
      </c>
    </row>
    <row r="103" spans="1:7" ht="14.4" x14ac:dyDescent="0.3">
      <c r="A103" s="11" t="s">
        <v>31</v>
      </c>
      <c r="B103" s="12">
        <f>SUM(B104:B112)</f>
        <v>18401985.34</v>
      </c>
      <c r="C103" s="12">
        <f t="shared" ref="C103:G103" si="24">SUM(C104:C112)</f>
        <v>-2962486.7200000007</v>
      </c>
      <c r="D103" s="12">
        <f t="shared" si="24"/>
        <v>15439498.619999999</v>
      </c>
      <c r="E103" s="12">
        <f t="shared" si="24"/>
        <v>11538012.099999998</v>
      </c>
      <c r="F103" s="12">
        <f t="shared" si="24"/>
        <v>10302167.939999999</v>
      </c>
      <c r="G103" s="12">
        <f t="shared" si="24"/>
        <v>3901486.5200000005</v>
      </c>
    </row>
    <row r="104" spans="1:7" ht="14.4" x14ac:dyDescent="0.3">
      <c r="A104" s="13" t="s">
        <v>32</v>
      </c>
      <c r="B104" s="12">
        <v>15588936</v>
      </c>
      <c r="C104" s="12">
        <v>-4759497.3100000005</v>
      </c>
      <c r="D104" s="12">
        <v>10829438.689999999</v>
      </c>
      <c r="E104" s="12">
        <v>8768627.6899999995</v>
      </c>
      <c r="F104" s="12">
        <v>7532783.5300000003</v>
      </c>
      <c r="G104" s="12">
        <f>D104-E104</f>
        <v>2060811</v>
      </c>
    </row>
    <row r="105" spans="1:7" ht="14.4" x14ac:dyDescent="0.3">
      <c r="A105" s="13" t="s">
        <v>33</v>
      </c>
      <c r="B105" s="12"/>
      <c r="C105" s="12"/>
      <c r="D105" s="12"/>
      <c r="E105" s="12"/>
      <c r="F105" s="12"/>
      <c r="G105" s="12">
        <f t="shared" ref="G105:G112" si="25">D105-E105</f>
        <v>0</v>
      </c>
    </row>
    <row r="106" spans="1:7" ht="14.4" x14ac:dyDescent="0.3">
      <c r="A106" s="13" t="s">
        <v>34</v>
      </c>
      <c r="B106" s="12">
        <v>0</v>
      </c>
      <c r="C106" s="12">
        <v>1110307.02</v>
      </c>
      <c r="D106" s="12">
        <v>1110307.02</v>
      </c>
      <c r="E106" s="12">
        <v>500829.95</v>
      </c>
      <c r="F106" s="12">
        <v>500829.95</v>
      </c>
      <c r="G106" s="12">
        <f t="shared" si="25"/>
        <v>609477.07000000007</v>
      </c>
    </row>
    <row r="107" spans="1:7" ht="14.4" x14ac:dyDescent="0.3">
      <c r="A107" s="13" t="s">
        <v>35</v>
      </c>
      <c r="B107" s="12">
        <v>509771.03</v>
      </c>
      <c r="C107" s="12">
        <v>22000</v>
      </c>
      <c r="D107" s="12">
        <v>531771.03</v>
      </c>
      <c r="E107" s="12">
        <v>409282.61</v>
      </c>
      <c r="F107" s="12">
        <v>409282.61</v>
      </c>
      <c r="G107" s="12">
        <f t="shared" si="25"/>
        <v>122488.42000000004</v>
      </c>
    </row>
    <row r="108" spans="1:7" ht="14.4" x14ac:dyDescent="0.3">
      <c r="A108" s="13" t="s">
        <v>36</v>
      </c>
      <c r="B108" s="12">
        <v>110000</v>
      </c>
      <c r="C108" s="12">
        <v>150457.53</v>
      </c>
      <c r="D108" s="12">
        <v>260457.53</v>
      </c>
      <c r="E108" s="12">
        <v>83547.53</v>
      </c>
      <c r="F108" s="12">
        <v>83547.53</v>
      </c>
      <c r="G108" s="12">
        <f t="shared" si="25"/>
        <v>176910</v>
      </c>
    </row>
    <row r="109" spans="1:7" ht="14.4" x14ac:dyDescent="0.3">
      <c r="A109" s="13" t="s">
        <v>37</v>
      </c>
      <c r="B109" s="12">
        <v>1780.06</v>
      </c>
      <c r="C109" s="12">
        <v>3519.32</v>
      </c>
      <c r="D109" s="12">
        <v>5299.38</v>
      </c>
      <c r="E109" s="12">
        <v>5036.6000000000004</v>
      </c>
      <c r="F109" s="12">
        <v>5036.6000000000004</v>
      </c>
      <c r="G109" s="12">
        <f t="shared" si="25"/>
        <v>262.77999999999975</v>
      </c>
    </row>
    <row r="110" spans="1:7" ht="14.4" x14ac:dyDescent="0.3">
      <c r="A110" s="13" t="s">
        <v>38</v>
      </c>
      <c r="B110" s="12">
        <v>1200</v>
      </c>
      <c r="C110" s="12">
        <v>0</v>
      </c>
      <c r="D110" s="12">
        <v>1200</v>
      </c>
      <c r="E110" s="12">
        <v>0</v>
      </c>
      <c r="F110" s="12">
        <v>0</v>
      </c>
      <c r="G110" s="12">
        <f t="shared" si="25"/>
        <v>1200</v>
      </c>
    </row>
    <row r="111" spans="1:7" ht="14.4" x14ac:dyDescent="0.3">
      <c r="A111" s="13" t="s">
        <v>39</v>
      </c>
      <c r="B111" s="12">
        <v>110298.25</v>
      </c>
      <c r="C111" s="12">
        <v>45000</v>
      </c>
      <c r="D111" s="12">
        <v>155298.25</v>
      </c>
      <c r="E111" s="12">
        <v>53859</v>
      </c>
      <c r="F111" s="12">
        <v>53859</v>
      </c>
      <c r="G111" s="12">
        <f t="shared" si="25"/>
        <v>101439.25</v>
      </c>
    </row>
    <row r="112" spans="1:7" ht="14.4" x14ac:dyDescent="0.3">
      <c r="A112" s="13" t="s">
        <v>40</v>
      </c>
      <c r="B112" s="12">
        <v>2080000</v>
      </c>
      <c r="C112" s="12">
        <v>465726.7200000002</v>
      </c>
      <c r="D112" s="12">
        <v>2545726.7200000002</v>
      </c>
      <c r="E112" s="12">
        <v>1716828.72</v>
      </c>
      <c r="F112" s="12">
        <v>1716828.72</v>
      </c>
      <c r="G112" s="12">
        <f t="shared" si="25"/>
        <v>828898.00000000023</v>
      </c>
    </row>
    <row r="113" spans="1:7" ht="14.4" x14ac:dyDescent="0.3">
      <c r="A113" s="11" t="s">
        <v>41</v>
      </c>
      <c r="B113" s="12">
        <f>SUM(B114:B122)</f>
        <v>50000</v>
      </c>
      <c r="C113" s="12">
        <f t="shared" ref="C113:G113" si="26">SUM(C114:C122)</f>
        <v>2082850</v>
      </c>
      <c r="D113" s="12">
        <f t="shared" si="26"/>
        <v>2132850</v>
      </c>
      <c r="E113" s="12">
        <f t="shared" si="26"/>
        <v>1497600.83</v>
      </c>
      <c r="F113" s="12">
        <f t="shared" si="26"/>
        <v>1497600.83</v>
      </c>
      <c r="G113" s="12">
        <f t="shared" si="26"/>
        <v>635249.16999999993</v>
      </c>
    </row>
    <row r="114" spans="1:7" ht="14.4" x14ac:dyDescent="0.3">
      <c r="A114" s="13" t="s">
        <v>42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f>D114-E114</f>
        <v>0</v>
      </c>
    </row>
    <row r="115" spans="1:7" ht="14.4" x14ac:dyDescent="0.3">
      <c r="A115" s="13" t="s">
        <v>43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f t="shared" ref="G115:G122" si="27">D115-E115</f>
        <v>0</v>
      </c>
    </row>
    <row r="116" spans="1:7" ht="14.4" x14ac:dyDescent="0.3">
      <c r="A116" s="13" t="s">
        <v>44</v>
      </c>
      <c r="B116" s="12">
        <v>0</v>
      </c>
      <c r="C116" s="12">
        <v>567850</v>
      </c>
      <c r="D116" s="12">
        <v>567850</v>
      </c>
      <c r="E116" s="12">
        <v>0</v>
      </c>
      <c r="F116" s="12">
        <v>0</v>
      </c>
      <c r="G116" s="12">
        <f t="shared" si="27"/>
        <v>567850</v>
      </c>
    </row>
    <row r="117" spans="1:7" ht="14.4" x14ac:dyDescent="0.3">
      <c r="A117" s="13" t="s">
        <v>45</v>
      </c>
      <c r="B117" s="12">
        <v>50000</v>
      </c>
      <c r="C117" s="12">
        <v>1515000</v>
      </c>
      <c r="D117" s="12">
        <v>1565000</v>
      </c>
      <c r="E117" s="12">
        <v>1497600.83</v>
      </c>
      <c r="F117" s="12">
        <v>1497600.83</v>
      </c>
      <c r="G117" s="12">
        <f t="shared" si="27"/>
        <v>67399.169999999925</v>
      </c>
    </row>
    <row r="118" spans="1:7" ht="14.4" x14ac:dyDescent="0.3">
      <c r="A118" s="13" t="s">
        <v>46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f t="shared" si="27"/>
        <v>0</v>
      </c>
    </row>
    <row r="119" spans="1:7" ht="14.4" x14ac:dyDescent="0.3">
      <c r="A119" s="13" t="s">
        <v>47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f t="shared" si="27"/>
        <v>0</v>
      </c>
    </row>
    <row r="120" spans="1:7" ht="14.4" x14ac:dyDescent="0.3">
      <c r="A120" s="13" t="s">
        <v>48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f t="shared" si="27"/>
        <v>0</v>
      </c>
    </row>
    <row r="121" spans="1:7" ht="14.4" x14ac:dyDescent="0.3">
      <c r="A121" s="13" t="s">
        <v>49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f t="shared" si="27"/>
        <v>0</v>
      </c>
    </row>
    <row r="122" spans="1:7" ht="14.4" x14ac:dyDescent="0.3">
      <c r="A122" s="13" t="s">
        <v>50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f t="shared" si="27"/>
        <v>0</v>
      </c>
    </row>
    <row r="123" spans="1:7" ht="14.4" x14ac:dyDescent="0.3">
      <c r="A123" s="11" t="s">
        <v>51</v>
      </c>
      <c r="B123" s="12">
        <f>SUM(B124:B132)</f>
        <v>0</v>
      </c>
      <c r="C123" s="12">
        <f t="shared" ref="C123:G123" si="28">SUM(C124:C132)</f>
        <v>394603</v>
      </c>
      <c r="D123" s="12">
        <f t="shared" si="28"/>
        <v>394603</v>
      </c>
      <c r="E123" s="12">
        <f t="shared" si="28"/>
        <v>361249</v>
      </c>
      <c r="F123" s="12">
        <f t="shared" si="28"/>
        <v>361249</v>
      </c>
      <c r="G123" s="12">
        <f t="shared" si="28"/>
        <v>33354</v>
      </c>
    </row>
    <row r="124" spans="1:7" ht="14.4" x14ac:dyDescent="0.3">
      <c r="A124" s="13" t="s">
        <v>52</v>
      </c>
      <c r="B124" s="12">
        <v>0</v>
      </c>
      <c r="C124" s="12">
        <v>387603</v>
      </c>
      <c r="D124" s="12">
        <v>387603</v>
      </c>
      <c r="E124" s="12">
        <v>357950</v>
      </c>
      <c r="F124" s="12">
        <v>357950</v>
      </c>
      <c r="G124" s="12">
        <f>D124-E124</f>
        <v>29653</v>
      </c>
    </row>
    <row r="125" spans="1:7" ht="14.4" x14ac:dyDescent="0.3">
      <c r="A125" s="13" t="s">
        <v>53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f t="shared" ref="G125:G132" si="29">D125-E125</f>
        <v>0</v>
      </c>
    </row>
    <row r="126" spans="1:7" ht="14.4" x14ac:dyDescent="0.3">
      <c r="A126" s="13" t="s">
        <v>54</v>
      </c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f t="shared" si="29"/>
        <v>0</v>
      </c>
    </row>
    <row r="127" spans="1:7" ht="14.4" x14ac:dyDescent="0.3">
      <c r="A127" s="13" t="s">
        <v>55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f t="shared" si="29"/>
        <v>0</v>
      </c>
    </row>
    <row r="128" spans="1:7" ht="14.4" x14ac:dyDescent="0.3">
      <c r="A128" s="13" t="s">
        <v>56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f t="shared" si="29"/>
        <v>0</v>
      </c>
    </row>
    <row r="129" spans="1:7" ht="14.4" x14ac:dyDescent="0.3">
      <c r="A129" s="13" t="s">
        <v>57</v>
      </c>
      <c r="B129" s="12">
        <v>0</v>
      </c>
      <c r="C129" s="12">
        <v>7000</v>
      </c>
      <c r="D129" s="12">
        <v>7000</v>
      </c>
      <c r="E129" s="12">
        <v>3299</v>
      </c>
      <c r="F129" s="12">
        <v>3299</v>
      </c>
      <c r="G129" s="12">
        <f t="shared" si="29"/>
        <v>3701</v>
      </c>
    </row>
    <row r="130" spans="1:7" ht="14.4" x14ac:dyDescent="0.3">
      <c r="A130" s="13" t="s">
        <v>58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f t="shared" si="29"/>
        <v>0</v>
      </c>
    </row>
    <row r="131" spans="1:7" ht="14.4" x14ac:dyDescent="0.3">
      <c r="A131" s="13" t="s">
        <v>59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f t="shared" si="29"/>
        <v>0</v>
      </c>
    </row>
    <row r="132" spans="1:7" ht="14.4" x14ac:dyDescent="0.3">
      <c r="A132" s="13" t="s">
        <v>60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f t="shared" si="29"/>
        <v>0</v>
      </c>
    </row>
    <row r="133" spans="1:7" ht="14.4" x14ac:dyDescent="0.3">
      <c r="A133" s="11" t="s">
        <v>61</v>
      </c>
      <c r="B133" s="12">
        <f>SUM(B134:B136)</f>
        <v>20049433.300000001</v>
      </c>
      <c r="C133" s="12">
        <f t="shared" ref="C133:G133" si="30">SUM(C134:C136)</f>
        <v>61800745.25999999</v>
      </c>
      <c r="D133" s="12">
        <f t="shared" si="30"/>
        <v>81850178.560000002</v>
      </c>
      <c r="E133" s="12">
        <f t="shared" si="30"/>
        <v>46030955.730000004</v>
      </c>
      <c r="F133" s="12">
        <f t="shared" si="30"/>
        <v>46030955.730000004</v>
      </c>
      <c r="G133" s="12">
        <f t="shared" si="30"/>
        <v>35819222.829999991</v>
      </c>
    </row>
    <row r="134" spans="1:7" ht="14.4" x14ac:dyDescent="0.3">
      <c r="A134" s="13" t="s">
        <v>62</v>
      </c>
      <c r="B134" s="12">
        <v>7140158.7400000002</v>
      </c>
      <c r="C134" s="12">
        <v>61819231.919999994</v>
      </c>
      <c r="D134" s="12">
        <v>68959390.659999996</v>
      </c>
      <c r="E134" s="12">
        <v>37040154.770000003</v>
      </c>
      <c r="F134" s="12">
        <v>37040154.770000003</v>
      </c>
      <c r="G134" s="12">
        <f>D134-E134</f>
        <v>31919235.889999993</v>
      </c>
    </row>
    <row r="135" spans="1:7" ht="14.4" x14ac:dyDescent="0.3">
      <c r="A135" s="13" t="s">
        <v>63</v>
      </c>
      <c r="B135" s="12">
        <v>12909274.560000001</v>
      </c>
      <c r="C135" s="12">
        <v>-18486.660000000149</v>
      </c>
      <c r="D135" s="12">
        <v>12890787.9</v>
      </c>
      <c r="E135" s="12">
        <v>8990800.9600000009</v>
      </c>
      <c r="F135" s="12">
        <v>8990800.9600000009</v>
      </c>
      <c r="G135" s="12">
        <f t="shared" ref="G135:G136" si="31">D135-E135</f>
        <v>3899986.9399999995</v>
      </c>
    </row>
    <row r="136" spans="1:7" ht="14.4" x14ac:dyDescent="0.3">
      <c r="A136" s="13" t="s">
        <v>64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f t="shared" si="31"/>
        <v>0</v>
      </c>
    </row>
    <row r="137" spans="1:7" ht="14.4" x14ac:dyDescent="0.3">
      <c r="A137" s="11" t="s">
        <v>65</v>
      </c>
      <c r="B137" s="12">
        <f>SUM(B138:B142,B144:B145)</f>
        <v>64359603.75</v>
      </c>
      <c r="C137" s="12">
        <f t="shared" ref="C137:G137" si="32">SUM(C138:C142,C144:C145)</f>
        <v>-50334969.82</v>
      </c>
      <c r="D137" s="12">
        <f t="shared" si="32"/>
        <v>14024633.93</v>
      </c>
      <c r="E137" s="12">
        <f t="shared" si="32"/>
        <v>0</v>
      </c>
      <c r="F137" s="12">
        <f t="shared" si="32"/>
        <v>0</v>
      </c>
      <c r="G137" s="12">
        <f t="shared" si="32"/>
        <v>14024633.93</v>
      </c>
    </row>
    <row r="138" spans="1:7" ht="14.4" x14ac:dyDescent="0.3">
      <c r="A138" s="13" t="s">
        <v>66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f>D138-E138</f>
        <v>0</v>
      </c>
    </row>
    <row r="139" spans="1:7" ht="14.4" x14ac:dyDescent="0.3">
      <c r="A139" s="13" t="s">
        <v>67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f t="shared" ref="G139:G145" si="33">D139-E139</f>
        <v>0</v>
      </c>
    </row>
    <row r="140" spans="1:7" ht="14.4" x14ac:dyDescent="0.3">
      <c r="A140" s="13" t="s">
        <v>68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f t="shared" si="33"/>
        <v>0</v>
      </c>
    </row>
    <row r="141" spans="1:7" ht="14.4" x14ac:dyDescent="0.3">
      <c r="A141" s="13" t="s">
        <v>69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f t="shared" si="33"/>
        <v>0</v>
      </c>
    </row>
    <row r="142" spans="1:7" ht="14.4" x14ac:dyDescent="0.3">
      <c r="A142" s="13" t="s">
        <v>70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f t="shared" si="33"/>
        <v>0</v>
      </c>
    </row>
    <row r="143" spans="1:7" ht="14.4" x14ac:dyDescent="0.3">
      <c r="A143" s="13" t="s">
        <v>71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f t="shared" si="33"/>
        <v>0</v>
      </c>
    </row>
    <row r="144" spans="1:7" ht="14.4" x14ac:dyDescent="0.3">
      <c r="A144" s="13" t="s">
        <v>72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f t="shared" si="33"/>
        <v>0</v>
      </c>
    </row>
    <row r="145" spans="1:7" ht="14.4" x14ac:dyDescent="0.3">
      <c r="A145" s="13" t="s">
        <v>73</v>
      </c>
      <c r="B145" s="12">
        <v>64359603.75</v>
      </c>
      <c r="C145" s="12">
        <v>-50334969.82</v>
      </c>
      <c r="D145" s="12">
        <v>14024633.93</v>
      </c>
      <c r="E145" s="12">
        <v>0</v>
      </c>
      <c r="F145" s="12">
        <v>0</v>
      </c>
      <c r="G145" s="12">
        <f t="shared" si="33"/>
        <v>14024633.93</v>
      </c>
    </row>
    <row r="146" spans="1:7" ht="14.4" x14ac:dyDescent="0.3">
      <c r="A146" s="11" t="s">
        <v>74</v>
      </c>
      <c r="B146" s="12">
        <f>SUM(B147:B149)</f>
        <v>0</v>
      </c>
      <c r="C146" s="12">
        <f t="shared" ref="C146:G146" si="34">SUM(C147:C149)</f>
        <v>0</v>
      </c>
      <c r="D146" s="12">
        <f t="shared" si="34"/>
        <v>0</v>
      </c>
      <c r="E146" s="12">
        <f t="shared" si="34"/>
        <v>0</v>
      </c>
      <c r="F146" s="12">
        <f t="shared" si="34"/>
        <v>0</v>
      </c>
      <c r="G146" s="12">
        <f t="shared" si="34"/>
        <v>0</v>
      </c>
    </row>
    <row r="147" spans="1:7" ht="14.4" x14ac:dyDescent="0.3">
      <c r="A147" s="13" t="s">
        <v>75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f>D147-E147</f>
        <v>0</v>
      </c>
    </row>
    <row r="148" spans="1:7" ht="14.4" x14ac:dyDescent="0.3">
      <c r="A148" s="13" t="s">
        <v>76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f t="shared" ref="G148:G149" si="35">D148-E148</f>
        <v>0</v>
      </c>
    </row>
    <row r="149" spans="1:7" ht="14.4" x14ac:dyDescent="0.3">
      <c r="A149" s="13" t="s">
        <v>77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f t="shared" si="35"/>
        <v>0</v>
      </c>
    </row>
    <row r="150" spans="1:7" ht="14.4" x14ac:dyDescent="0.3">
      <c r="A150" s="11" t="s">
        <v>78</v>
      </c>
      <c r="B150" s="12">
        <f>SUM(B151:B157)</f>
        <v>0</v>
      </c>
      <c r="C150" s="12">
        <f t="shared" ref="C150:G150" si="36">SUM(C151:C157)</f>
        <v>0</v>
      </c>
      <c r="D150" s="12">
        <f t="shared" si="36"/>
        <v>0</v>
      </c>
      <c r="E150" s="12">
        <f t="shared" si="36"/>
        <v>0</v>
      </c>
      <c r="F150" s="12">
        <f t="shared" si="36"/>
        <v>0</v>
      </c>
      <c r="G150" s="12">
        <f t="shared" si="36"/>
        <v>0</v>
      </c>
    </row>
    <row r="151" spans="1:7" ht="14.4" x14ac:dyDescent="0.3">
      <c r="A151" s="13" t="s">
        <v>79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f>D151-E151</f>
        <v>0</v>
      </c>
    </row>
    <row r="152" spans="1:7" ht="14.4" x14ac:dyDescent="0.3">
      <c r="A152" s="13" t="s">
        <v>80</v>
      </c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f t="shared" ref="G152:G157" si="37">D152-E152</f>
        <v>0</v>
      </c>
    </row>
    <row r="153" spans="1:7" ht="14.4" x14ac:dyDescent="0.3">
      <c r="A153" s="13" t="s">
        <v>81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f t="shared" si="37"/>
        <v>0</v>
      </c>
    </row>
    <row r="154" spans="1:7" ht="14.4" x14ac:dyDescent="0.3">
      <c r="A154" s="17" t="s">
        <v>82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f t="shared" si="37"/>
        <v>0</v>
      </c>
    </row>
    <row r="155" spans="1:7" ht="14.4" x14ac:dyDescent="0.3">
      <c r="A155" s="13" t="s">
        <v>83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f t="shared" si="37"/>
        <v>0</v>
      </c>
    </row>
    <row r="156" spans="1:7" ht="14.4" x14ac:dyDescent="0.3">
      <c r="A156" s="13" t="s">
        <v>84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f t="shared" si="37"/>
        <v>0</v>
      </c>
    </row>
    <row r="157" spans="1:7" ht="14.4" x14ac:dyDescent="0.3">
      <c r="A157" s="13" t="s">
        <v>85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f t="shared" si="37"/>
        <v>0</v>
      </c>
    </row>
    <row r="158" spans="1:7" ht="14.4" x14ac:dyDescent="0.3">
      <c r="A158" s="18"/>
      <c r="B158" s="15"/>
      <c r="C158" s="15"/>
      <c r="D158" s="15"/>
      <c r="E158" s="15"/>
      <c r="F158" s="15"/>
      <c r="G158" s="15"/>
    </row>
    <row r="159" spans="1:7" ht="14.4" x14ac:dyDescent="0.3">
      <c r="A159" s="19" t="s">
        <v>87</v>
      </c>
      <c r="B159" s="10">
        <f>B9+B84</f>
        <v>291607144.24000001</v>
      </c>
      <c r="C159" s="10">
        <f t="shared" ref="C159:G159" si="38">C9+C84</f>
        <v>43630209.059999987</v>
      </c>
      <c r="D159" s="10">
        <f t="shared" si="38"/>
        <v>335237353.29999995</v>
      </c>
      <c r="E159" s="10">
        <f t="shared" si="38"/>
        <v>212179512.81999999</v>
      </c>
      <c r="F159" s="10">
        <f t="shared" si="38"/>
        <v>204271681.18000001</v>
      </c>
      <c r="G159" s="10">
        <f t="shared" si="38"/>
        <v>123057840.47999999</v>
      </c>
    </row>
    <row r="160" spans="1:7" ht="14.4" x14ac:dyDescent="0.3">
      <c r="A160" s="20"/>
      <c r="B160" s="21"/>
      <c r="C160" s="21"/>
      <c r="D160" s="21"/>
      <c r="E160" s="21"/>
      <c r="F160" s="21"/>
      <c r="G160" s="2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 xr:uid="{984D7202-6833-4BEE-82D3-2A640C11E086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2022-11-08T02:44:17Z</cp:lastPrinted>
  <dcterms:created xsi:type="dcterms:W3CDTF">2022-11-08T02:43:45Z</dcterms:created>
  <dcterms:modified xsi:type="dcterms:W3CDTF">2022-11-08T02:44:41Z</dcterms:modified>
</cp:coreProperties>
</file>